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29"/>
  <workbookPr filterPrivacy="1" defaultThemeVersion="124226"/>
  <xr:revisionPtr revIDLastSave="0" documentId="13_ncr:1_{D0F5F751-31EB-4649-A6F1-884A4FFC08A6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BPU lot 2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7" i="1" l="1"/>
  <c r="D26" i="1"/>
  <c r="C19" i="1" l="1"/>
  <c r="C13" i="1"/>
  <c r="AF13" i="1" s="1"/>
  <c r="D20" i="1"/>
  <c r="D19" i="1"/>
  <c r="D18" i="1"/>
  <c r="D17" i="1"/>
  <c r="D16" i="1"/>
  <c r="D15" i="1"/>
  <c r="D14" i="1"/>
  <c r="D13" i="1"/>
  <c r="C20" i="1"/>
  <c r="C18" i="1"/>
  <c r="C17" i="1"/>
  <c r="C16" i="1"/>
  <c r="C15" i="1"/>
  <c r="C14" i="1"/>
  <c r="AF19" i="1" l="1"/>
  <c r="AH19" i="1" s="1"/>
  <c r="AJ19" i="1"/>
  <c r="AL19" i="1" s="1"/>
  <c r="AM19" i="1" l="1"/>
  <c r="AF14" i="1"/>
  <c r="AH14" i="1" s="1"/>
  <c r="AJ14" i="1" l="1"/>
  <c r="AJ20" i="1"/>
  <c r="AL20" i="1" s="1"/>
  <c r="AJ18" i="1"/>
  <c r="AL18" i="1" s="1"/>
  <c r="AJ17" i="1"/>
  <c r="AL17" i="1" s="1"/>
  <c r="AJ16" i="1"/>
  <c r="AL16" i="1" s="1"/>
  <c r="AJ15" i="1"/>
  <c r="AL15" i="1" s="1"/>
  <c r="AJ13" i="1"/>
  <c r="AL13" i="1" s="1"/>
  <c r="AJ21" i="1" l="1"/>
  <c r="AL14" i="1"/>
  <c r="AM14" i="1" s="1"/>
  <c r="AF20" i="1"/>
  <c r="AF18" i="1"/>
  <c r="AF17" i="1"/>
  <c r="AF16" i="1"/>
  <c r="AF15" i="1"/>
  <c r="AH18" i="1" l="1"/>
  <c r="AM18" i="1" s="1"/>
  <c r="AH17" i="1"/>
  <c r="AM17" i="1" s="1"/>
  <c r="AH16" i="1"/>
  <c r="AM16" i="1" s="1"/>
  <c r="AH15" i="1"/>
  <c r="AM15" i="1" s="1"/>
  <c r="AH13" i="1"/>
  <c r="AM13" i="1" s="1"/>
  <c r="AL21" i="1"/>
  <c r="AH20" i="1"/>
  <c r="AM20" i="1" s="1"/>
  <c r="AF21" i="1"/>
  <c r="AM21" i="1" l="1"/>
  <c r="AH21" i="1"/>
</calcChain>
</file>

<file path=xl/sharedStrings.xml><?xml version="1.0" encoding="utf-8"?>
<sst xmlns="http://schemas.openxmlformats.org/spreadsheetml/2006/main" count="90" uniqueCount="59">
  <si>
    <t>Fourniture de fluides médicaux et prestations associées</t>
  </si>
  <si>
    <t>Lot n° 2 : Fourniture de fluides médicaux conditionnés et emballages en location</t>
  </si>
  <si>
    <t>Candidat</t>
  </si>
  <si>
    <t>Nom et qualité du contact</t>
  </si>
  <si>
    <t>Mail du contact</t>
  </si>
  <si>
    <t>Téléphone du contact</t>
  </si>
  <si>
    <t>Etablissements</t>
  </si>
  <si>
    <t>CHLVO</t>
  </si>
  <si>
    <t>HL Yeu</t>
  </si>
  <si>
    <t>HL Noirmoutier</t>
  </si>
  <si>
    <t>CHD</t>
  </si>
  <si>
    <t>CHFLC</t>
  </si>
  <si>
    <t>CHCV</t>
  </si>
  <si>
    <t>CHS Mazurelle</t>
  </si>
  <si>
    <t>Location des emballages</t>
  </si>
  <si>
    <t>Charges</t>
  </si>
  <si>
    <t>Total annuel  € TTC</t>
  </si>
  <si>
    <t>Sites</t>
  </si>
  <si>
    <t>Challans</t>
  </si>
  <si>
    <t>Machecoul</t>
  </si>
  <si>
    <t>Saint-Gilles-Croix-de-Vie</t>
  </si>
  <si>
    <t>Port-Joinville</t>
  </si>
  <si>
    <t>Noirmoutier</t>
  </si>
  <si>
    <t>La Roche-sur-Yon</t>
  </si>
  <si>
    <t>Montaigu</t>
  </si>
  <si>
    <t>Lucon</t>
  </si>
  <si>
    <t>Fontenay-le-Comte</t>
  </si>
  <si>
    <t>La Chataigneraie</t>
  </si>
  <si>
    <t>Gaz</t>
  </si>
  <si>
    <t>Bouteille</t>
  </si>
  <si>
    <t>Total bouteilles en location</t>
  </si>
  <si>
    <t>Total nbre de charges/an</t>
  </si>
  <si>
    <t>Nbre bouteilles en location</t>
  </si>
  <si>
    <t>Nbre de charge/an</t>
  </si>
  <si>
    <t>PU € HT mensuel</t>
  </si>
  <si>
    <t>Montant annuel € HT</t>
  </si>
  <si>
    <t>TVA à    %</t>
  </si>
  <si>
    <t>Montant annuel € TTC</t>
  </si>
  <si>
    <t>PU € HT / charge</t>
  </si>
  <si>
    <t>Air</t>
  </si>
  <si>
    <t>B50 nu</t>
  </si>
  <si>
    <t>Argon</t>
  </si>
  <si>
    <t>B5 nu</t>
  </si>
  <si>
    <t>CO2 pour insufflation</t>
  </si>
  <si>
    <t>MEOPA</t>
  </si>
  <si>
    <t>B5 rdi</t>
  </si>
  <si>
    <t>O2</t>
  </si>
  <si>
    <t>B15 rdi</t>
  </si>
  <si>
    <t>B2 rdi</t>
  </si>
  <si>
    <t>TOTAUX</t>
  </si>
  <si>
    <t>GCS ENERGELOG</t>
  </si>
  <si>
    <t>CHCL</t>
  </si>
  <si>
    <t>CCPO</t>
  </si>
  <si>
    <t>NB : Pour les emballages avec précision « rdi », le manodétendeur doit être directement intégré</t>
  </si>
  <si>
    <t>Règlement Transport Environnement (RTE)</t>
  </si>
  <si>
    <t>TVA</t>
  </si>
  <si>
    <t>Montant € TTC par livraison</t>
  </si>
  <si>
    <t xml:space="preserve">Montant € HT par livraison </t>
  </si>
  <si>
    <t>Livraison urgente (hors livraison courante et complémentaire)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</si>
</sst>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0.0%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theme="1"/>
      <name val="Arial"/>
      <family val="2"/>
    </font>
    <font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65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indexed="64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indexed="64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auto="1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auto="1"/>
      </right>
      <top/>
      <bottom style="thin">
        <color indexed="64"/>
      </bottom>
      <diagonal/>
    </border>
    <border>
      <left/>
      <right style="medium">
        <color auto="1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auto="1"/>
      </right>
      <top style="thin">
        <color auto="1"/>
      </top>
      <bottom style="thin">
        <color indexed="64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indexed="64"/>
      </right>
      <top style="medium">
        <color auto="1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auto="1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3">
    <xf numFmtId="0" fontId="0" fillId="0" borderId="0"/>
    <xf numFmtId="9" fontId="5" fillId="0" borderId="0" applyFont="0" applyFill="0" applyBorder="0" applyAlignment="0" applyProtection="0"/>
    <xf numFmtId="44" fontId="5" fillId="0" borderId="0" applyFont="0" applyFill="0" applyBorder="0" applyAlignment="0" applyProtection="0"/>
  </cellStyleXfs>
  <cellXfs count="163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0" fillId="0" borderId="0" xfId="0" applyAlignment="1">
      <alignment horizontal="justify" vertical="center"/>
    </xf>
    <xf numFmtId="0" fontId="0" fillId="4" borderId="12" xfId="0" applyFill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4" borderId="19" xfId="0" applyFill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4" borderId="9" xfId="0" applyFill="1" applyBorder="1" applyAlignment="1">
      <alignment horizontal="center" vertical="center"/>
    </xf>
    <xf numFmtId="0" fontId="0" fillId="4" borderId="25" xfId="0" applyFill="1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4" borderId="30" xfId="0" applyFill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" fontId="0" fillId="0" borderId="0" xfId="0" applyNumberFormat="1"/>
    <xf numFmtId="0" fontId="1" fillId="0" borderId="0" xfId="0" applyFont="1"/>
    <xf numFmtId="4" fontId="0" fillId="0" borderId="25" xfId="0" applyNumberFormat="1" applyBorder="1" applyAlignment="1">
      <alignment vertical="center"/>
    </xf>
    <xf numFmtId="4" fontId="0" fillId="0" borderId="40" xfId="0" applyNumberFormat="1" applyBorder="1" applyAlignment="1">
      <alignment vertical="center"/>
    </xf>
    <xf numFmtId="4" fontId="0" fillId="0" borderId="26" xfId="0" applyNumberFormat="1" applyBorder="1" applyAlignment="1">
      <alignment vertical="center"/>
    </xf>
    <xf numFmtId="4" fontId="0" fillId="0" borderId="12" xfId="0" applyNumberFormat="1" applyBorder="1" applyAlignment="1">
      <alignment vertical="center"/>
    </xf>
    <xf numFmtId="4" fontId="0" fillId="0" borderId="36" xfId="0" applyNumberFormat="1" applyBorder="1" applyAlignment="1">
      <alignment vertical="center"/>
    </xf>
    <xf numFmtId="4" fontId="0" fillId="0" borderId="16" xfId="0" applyNumberFormat="1" applyBorder="1" applyAlignment="1">
      <alignment vertical="center"/>
    </xf>
    <xf numFmtId="4" fontId="0" fillId="0" borderId="19" xfId="0" applyNumberFormat="1" applyBorder="1" applyAlignment="1">
      <alignment vertical="center"/>
    </xf>
    <xf numFmtId="4" fontId="0" fillId="0" borderId="41" xfId="0" applyNumberFormat="1" applyBorder="1" applyAlignment="1">
      <alignment vertical="center"/>
    </xf>
    <xf numFmtId="4" fontId="0" fillId="0" borderId="20" xfId="0" applyNumberFormat="1" applyBorder="1" applyAlignment="1">
      <alignment vertical="center"/>
    </xf>
    <xf numFmtId="0" fontId="0" fillId="0" borderId="36" xfId="0" applyBorder="1"/>
    <xf numFmtId="4" fontId="0" fillId="0" borderId="48" xfId="0" applyNumberFormat="1" applyBorder="1" applyAlignment="1">
      <alignment vertical="center"/>
    </xf>
    <xf numFmtId="4" fontId="0" fillId="0" borderId="49" xfId="0" applyNumberFormat="1" applyBorder="1" applyAlignment="1">
      <alignment vertical="center"/>
    </xf>
    <xf numFmtId="4" fontId="0" fillId="0" borderId="50" xfId="0" applyNumberFormat="1" applyBorder="1" applyAlignment="1">
      <alignment vertical="center"/>
    </xf>
    <xf numFmtId="0" fontId="1" fillId="0" borderId="0" xfId="0" applyFont="1" applyAlignment="1">
      <alignment horizontal="center"/>
    </xf>
    <xf numFmtId="4" fontId="0" fillId="0" borderId="30" xfId="0" applyNumberFormat="1" applyBorder="1" applyAlignment="1">
      <alignment vertical="center"/>
    </xf>
    <xf numFmtId="4" fontId="0" fillId="0" borderId="46" xfId="0" applyNumberFormat="1" applyBorder="1" applyAlignment="1">
      <alignment vertical="center"/>
    </xf>
    <xf numFmtId="4" fontId="0" fillId="0" borderId="13" xfId="0" applyNumberFormat="1" applyBorder="1" applyAlignment="1">
      <alignment vertical="center"/>
    </xf>
    <xf numFmtId="4" fontId="0" fillId="0" borderId="44" xfId="0" applyNumberFormat="1" applyBorder="1" applyAlignment="1">
      <alignment vertical="center"/>
    </xf>
    <xf numFmtId="4" fontId="0" fillId="0" borderId="14" xfId="0" applyNumberFormat="1" applyBorder="1" applyAlignment="1">
      <alignment vertical="center"/>
    </xf>
    <xf numFmtId="4" fontId="0" fillId="0" borderId="53" xfId="0" applyNumberFormat="1" applyBorder="1" applyAlignment="1">
      <alignment vertical="center"/>
    </xf>
    <xf numFmtId="4" fontId="0" fillId="0" borderId="15" xfId="0" applyNumberFormat="1" applyBorder="1" applyAlignment="1">
      <alignment vertical="center"/>
    </xf>
    <xf numFmtId="4" fontId="0" fillId="0" borderId="55" xfId="0" applyNumberFormat="1" applyBorder="1" applyAlignment="1">
      <alignment vertical="center"/>
    </xf>
    <xf numFmtId="4" fontId="1" fillId="0" borderId="0" xfId="0" applyNumberFormat="1" applyFont="1"/>
    <xf numFmtId="0" fontId="2" fillId="4" borderId="28" xfId="0" applyFont="1" applyFill="1" applyBorder="1" applyAlignment="1">
      <alignment horizontal="justify" vertical="center"/>
    </xf>
    <xf numFmtId="0" fontId="2" fillId="0" borderId="27" xfId="0" applyFont="1" applyBorder="1" applyAlignment="1">
      <alignment horizontal="justify" vertical="center"/>
    </xf>
    <xf numFmtId="0" fontId="2" fillId="0" borderId="38" xfId="0" applyFont="1" applyBorder="1" applyAlignment="1">
      <alignment horizontal="justify" vertical="center"/>
    </xf>
    <xf numFmtId="0" fontId="0" fillId="0" borderId="33" xfId="0" applyBorder="1" applyAlignment="1">
      <alignment horizontal="center" vertical="center"/>
    </xf>
    <xf numFmtId="0" fontId="0" fillId="4" borderId="35" xfId="0" applyFill="1" applyBorder="1" applyAlignment="1">
      <alignment horizontal="center" vertical="center"/>
    </xf>
    <xf numFmtId="0" fontId="1" fillId="4" borderId="28" xfId="0" applyFont="1" applyFill="1" applyBorder="1" applyAlignment="1">
      <alignment horizontal="justify" vertical="center"/>
    </xf>
    <xf numFmtId="0" fontId="2" fillId="4" borderId="23" xfId="0" applyFont="1" applyFill="1" applyBorder="1" applyAlignment="1">
      <alignment horizontal="justify" vertical="center"/>
    </xf>
    <xf numFmtId="0" fontId="1" fillId="0" borderId="24" xfId="0" applyFont="1" applyBorder="1" applyAlignment="1">
      <alignment horizontal="justify" vertical="justify"/>
    </xf>
    <xf numFmtId="0" fontId="1" fillId="3" borderId="24" xfId="0" applyFont="1" applyFill="1" applyBorder="1" applyAlignment="1">
      <alignment horizontal="center" vertical="center"/>
    </xf>
    <xf numFmtId="0" fontId="1" fillId="0" borderId="58" xfId="0" applyFont="1" applyBorder="1" applyAlignment="1">
      <alignment horizontal="center" vertical="center"/>
    </xf>
    <xf numFmtId="0" fontId="1" fillId="0" borderId="54" xfId="0" applyFont="1" applyBorder="1" applyAlignment="1">
      <alignment horizontal="center" vertical="center"/>
    </xf>
    <xf numFmtId="0" fontId="0" fillId="4" borderId="43" xfId="0" applyFill="1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4" borderId="32" xfId="0" applyFill="1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1" fillId="3" borderId="23" xfId="0" applyFont="1" applyFill="1" applyBorder="1" applyAlignment="1">
      <alignment horizontal="center" vertical="center"/>
    </xf>
    <xf numFmtId="4" fontId="0" fillId="0" borderId="59" xfId="0" applyNumberFormat="1" applyBorder="1" applyAlignment="1">
      <alignment horizontal="center" vertical="center" wrapText="1"/>
    </xf>
    <xf numFmtId="4" fontId="0" fillId="0" borderId="27" xfId="0" applyNumberFormat="1" applyBorder="1" applyAlignment="1">
      <alignment horizontal="center" vertical="center" wrapText="1"/>
    </xf>
    <xf numFmtId="4" fontId="0" fillId="0" borderId="29" xfId="0" applyNumberFormat="1" applyBorder="1" applyAlignment="1">
      <alignment horizontal="center" vertical="center" wrapText="1"/>
    </xf>
    <xf numFmtId="4" fontId="1" fillId="0" borderId="60" xfId="0" applyNumberFormat="1" applyFont="1" applyBorder="1"/>
    <xf numFmtId="4" fontId="1" fillId="6" borderId="60" xfId="0" applyNumberFormat="1" applyFont="1" applyFill="1" applyBorder="1"/>
    <xf numFmtId="4" fontId="1" fillId="0" borderId="21" xfId="0" applyNumberFormat="1" applyFont="1" applyBorder="1"/>
    <xf numFmtId="4" fontId="1" fillId="6" borderId="22" xfId="0" applyNumberFormat="1" applyFont="1" applyFill="1" applyBorder="1"/>
    <xf numFmtId="4" fontId="1" fillId="0" borderId="47" xfId="0" applyNumberFormat="1" applyFont="1" applyBorder="1"/>
    <xf numFmtId="0" fontId="1" fillId="0" borderId="51" xfId="0" applyFont="1" applyBorder="1" applyAlignment="1">
      <alignment horizontal="center" vertical="center"/>
    </xf>
    <xf numFmtId="0" fontId="0" fillId="4" borderId="52" xfId="0" applyFill="1" applyBorder="1" applyAlignment="1">
      <alignment horizontal="center" vertical="center"/>
    </xf>
    <xf numFmtId="0" fontId="0" fillId="0" borderId="51" xfId="0" applyBorder="1" applyAlignment="1">
      <alignment horizontal="center" vertical="center"/>
    </xf>
    <xf numFmtId="0" fontId="0" fillId="4" borderId="56" xfId="0" applyFill="1" applyBorder="1" applyAlignment="1">
      <alignment horizontal="center" vertical="center"/>
    </xf>
    <xf numFmtId="0" fontId="0" fillId="0" borderId="61" xfId="0" applyBorder="1" applyAlignment="1">
      <alignment horizontal="center" vertical="center"/>
    </xf>
    <xf numFmtId="0" fontId="0" fillId="4" borderId="57" xfId="0" applyFill="1" applyBorder="1" applyAlignment="1">
      <alignment horizontal="center" vertical="center"/>
    </xf>
    <xf numFmtId="0" fontId="0" fillId="0" borderId="62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164" fontId="0" fillId="0" borderId="40" xfId="1" applyNumberFormat="1" applyFont="1" applyBorder="1" applyAlignment="1">
      <alignment vertical="center"/>
    </xf>
    <xf numFmtId="164" fontId="0" fillId="0" borderId="41" xfId="1" applyNumberFormat="1" applyFont="1" applyBorder="1" applyAlignment="1">
      <alignment vertical="center"/>
    </xf>
    <xf numFmtId="164" fontId="0" fillId="0" borderId="46" xfId="1" applyNumberFormat="1" applyFont="1" applyBorder="1" applyAlignment="1">
      <alignment vertical="center"/>
    </xf>
    <xf numFmtId="164" fontId="0" fillId="0" borderId="53" xfId="1" applyNumberFormat="1" applyFont="1" applyBorder="1" applyAlignment="1">
      <alignment vertical="center"/>
    </xf>
    <xf numFmtId="164" fontId="0" fillId="0" borderId="36" xfId="1" applyNumberFormat="1" applyFont="1" applyBorder="1" applyAlignment="1">
      <alignment vertical="center"/>
    </xf>
    <xf numFmtId="164" fontId="0" fillId="0" borderId="61" xfId="1" applyNumberFormat="1" applyFont="1" applyBorder="1" applyAlignment="1">
      <alignment vertical="center"/>
    </xf>
    <xf numFmtId="164" fontId="0" fillId="0" borderId="62" xfId="1" applyNumberFormat="1" applyFont="1" applyBorder="1" applyAlignment="1">
      <alignment vertical="center"/>
    </xf>
    <xf numFmtId="164" fontId="0" fillId="0" borderId="39" xfId="1" applyNumberFormat="1" applyFont="1" applyBorder="1" applyAlignment="1">
      <alignment vertical="center"/>
    </xf>
    <xf numFmtId="164" fontId="0" fillId="0" borderId="37" xfId="1" applyNumberFormat="1" applyFont="1" applyBorder="1" applyAlignment="1">
      <alignment vertical="center"/>
    </xf>
    <xf numFmtId="164" fontId="0" fillId="0" borderId="33" xfId="1" applyNumberFormat="1" applyFont="1" applyBorder="1" applyAlignment="1">
      <alignment vertical="center"/>
    </xf>
    <xf numFmtId="0" fontId="1" fillId="0" borderId="23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/>
    </xf>
    <xf numFmtId="0" fontId="0" fillId="4" borderId="5" xfId="0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4" borderId="4" xfId="0" applyFill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4" fontId="0" fillId="0" borderId="4" xfId="0" applyNumberFormat="1" applyBorder="1" applyAlignment="1">
      <alignment vertical="center"/>
    </xf>
    <xf numFmtId="4" fontId="0" fillId="0" borderId="6" xfId="0" applyNumberFormat="1" applyBorder="1" applyAlignment="1">
      <alignment vertical="center"/>
    </xf>
    <xf numFmtId="164" fontId="0" fillId="0" borderId="7" xfId="1" applyNumberFormat="1" applyFont="1" applyBorder="1" applyAlignment="1">
      <alignment vertical="center"/>
    </xf>
    <xf numFmtId="4" fontId="0" fillId="0" borderId="8" xfId="0" applyNumberFormat="1" applyBorder="1" applyAlignment="1">
      <alignment vertical="center"/>
    </xf>
    <xf numFmtId="164" fontId="0" fillId="0" borderId="6" xfId="1" applyNumberFormat="1" applyFont="1" applyBorder="1" applyAlignment="1">
      <alignment vertical="center"/>
    </xf>
    <xf numFmtId="4" fontId="0" fillId="0" borderId="3" xfId="0" applyNumberFormat="1" applyBorder="1" applyAlignment="1">
      <alignment vertical="center"/>
    </xf>
    <xf numFmtId="0" fontId="0" fillId="4" borderId="63" xfId="0" applyFill="1" applyBorder="1" applyAlignment="1">
      <alignment horizontal="center" vertical="center"/>
    </xf>
    <xf numFmtId="0" fontId="0" fillId="0" borderId="64" xfId="0" applyBorder="1" applyAlignment="1">
      <alignment horizontal="center" vertical="center"/>
    </xf>
    <xf numFmtId="0" fontId="0" fillId="4" borderId="22" xfId="0" applyFill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4" fontId="0" fillId="0" borderId="22" xfId="0" applyNumberFormat="1" applyBorder="1" applyAlignment="1">
      <alignment vertical="center"/>
    </xf>
    <xf numFmtId="4" fontId="0" fillId="0" borderId="60" xfId="0" applyNumberFormat="1" applyBorder="1" applyAlignment="1">
      <alignment vertical="center"/>
    </xf>
    <xf numFmtId="164" fontId="0" fillId="0" borderId="64" xfId="1" applyNumberFormat="1" applyFont="1" applyBorder="1" applyAlignment="1">
      <alignment vertical="center"/>
    </xf>
    <xf numFmtId="4" fontId="0" fillId="0" borderId="21" xfId="0" applyNumberFormat="1" applyBorder="1" applyAlignment="1">
      <alignment vertical="center"/>
    </xf>
    <xf numFmtId="164" fontId="0" fillId="0" borderId="60" xfId="1" applyNumberFormat="1" applyFont="1" applyBorder="1" applyAlignment="1">
      <alignment vertical="center"/>
    </xf>
    <xf numFmtId="4" fontId="0" fillId="0" borderId="47" xfId="0" applyNumberForma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1" fillId="0" borderId="42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3" fillId="5" borderId="33" xfId="0" applyFont="1" applyFill="1" applyBorder="1" applyAlignment="1">
      <alignment horizontal="center" wrapText="1"/>
    </xf>
    <xf numFmtId="0" fontId="3" fillId="5" borderId="34" xfId="0" applyFont="1" applyFill="1" applyBorder="1" applyAlignment="1">
      <alignment horizontal="center" wrapText="1"/>
    </xf>
    <xf numFmtId="0" fontId="3" fillId="5" borderId="35" xfId="0" applyFont="1" applyFill="1" applyBorder="1" applyAlignment="1">
      <alignment horizontal="center" wrapText="1"/>
    </xf>
    <xf numFmtId="0" fontId="1" fillId="5" borderId="33" xfId="0" applyFont="1" applyFill="1" applyBorder="1" applyAlignment="1">
      <alignment horizontal="center"/>
    </xf>
    <xf numFmtId="0" fontId="1" fillId="5" borderId="34" xfId="0" applyFont="1" applyFill="1" applyBorder="1" applyAlignment="1">
      <alignment horizontal="center"/>
    </xf>
    <xf numFmtId="0" fontId="1" fillId="5" borderId="35" xfId="0" applyFont="1" applyFill="1" applyBorder="1" applyAlignment="1">
      <alignment horizontal="center"/>
    </xf>
    <xf numFmtId="4" fontId="1" fillId="0" borderId="42" xfId="0" applyNumberFormat="1" applyFont="1" applyBorder="1" applyAlignment="1">
      <alignment horizontal="center" vertical="center" wrapText="1"/>
    </xf>
    <xf numFmtId="4" fontId="1" fillId="0" borderId="45" xfId="0" applyNumberFormat="1" applyFont="1" applyBorder="1" applyAlignment="1">
      <alignment horizontal="center" vertical="center" wrapText="1"/>
    </xf>
    <xf numFmtId="0" fontId="0" fillId="0" borderId="36" xfId="0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4" fontId="1" fillId="0" borderId="25" xfId="0" applyNumberFormat="1" applyFont="1" applyBorder="1" applyAlignment="1">
      <alignment horizontal="center" vertical="center" wrapText="1"/>
    </xf>
    <xf numFmtId="4" fontId="1" fillId="0" borderId="40" xfId="0" applyNumberFormat="1" applyFont="1" applyBorder="1" applyAlignment="1">
      <alignment horizontal="center" vertical="center" wrapText="1"/>
    </xf>
    <xf numFmtId="4" fontId="1" fillId="0" borderId="26" xfId="0" applyNumberFormat="1" applyFont="1" applyBorder="1" applyAlignment="1">
      <alignment horizontal="center" vertical="center" wrapText="1"/>
    </xf>
    <xf numFmtId="4" fontId="1" fillId="0" borderId="14" xfId="0" applyNumberFormat="1" applyFont="1" applyBorder="1" applyAlignment="1">
      <alignment horizontal="center" vertical="center" wrapText="1"/>
    </xf>
    <xf numFmtId="4" fontId="1" fillId="0" borderId="53" xfId="0" applyNumberFormat="1" applyFont="1" applyBorder="1" applyAlignment="1">
      <alignment horizontal="center" vertical="center" wrapText="1"/>
    </xf>
    <xf numFmtId="4" fontId="1" fillId="0" borderId="15" xfId="0" applyNumberFormat="1" applyFont="1" applyBorder="1" applyAlignment="1">
      <alignment horizontal="center" vertical="center" wrapText="1"/>
    </xf>
    <xf numFmtId="4" fontId="1" fillId="0" borderId="23" xfId="0" applyNumberFormat="1" applyFont="1" applyBorder="1" applyAlignment="1">
      <alignment horizontal="center" vertical="center" wrapText="1"/>
    </xf>
    <xf numFmtId="4" fontId="1" fillId="0" borderId="28" xfId="0" applyNumberFormat="1" applyFont="1" applyBorder="1" applyAlignment="1">
      <alignment horizontal="center" vertical="center" wrapText="1"/>
    </xf>
    <xf numFmtId="4" fontId="1" fillId="0" borderId="11" xfId="0" applyNumberFormat="1" applyFont="1" applyBorder="1" applyAlignment="1">
      <alignment horizontal="center" vertical="center" wrapText="1"/>
    </xf>
    <xf numFmtId="4" fontId="1" fillId="0" borderId="0" xfId="0" applyNumberFormat="1" applyFont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0" borderId="42" xfId="0" applyFont="1" applyBorder="1" applyAlignment="1">
      <alignment horizontal="center" vertical="center" wrapText="1"/>
    </xf>
    <xf numFmtId="0" fontId="0" fillId="0" borderId="28" xfId="0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47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9" fontId="0" fillId="0" borderId="41" xfId="1" applyFont="1" applyBorder="1"/>
    <xf numFmtId="9" fontId="0" fillId="0" borderId="46" xfId="1" applyFont="1" applyBorder="1"/>
    <xf numFmtId="0" fontId="1" fillId="0" borderId="4" xfId="0" applyFont="1" applyBorder="1" applyAlignment="1">
      <alignment horizont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wrapText="1"/>
    </xf>
    <xf numFmtId="44" fontId="0" fillId="0" borderId="13" xfId="2" applyFont="1" applyBorder="1"/>
    <xf numFmtId="44" fontId="0" fillId="0" borderId="30" xfId="2" applyFont="1" applyBorder="1"/>
    <xf numFmtId="44" fontId="0" fillId="0" borderId="19" xfId="2" applyFont="1" applyBorder="1"/>
    <xf numFmtId="44" fontId="0" fillId="0" borderId="20" xfId="2" applyFont="1" applyBorder="1"/>
    <xf numFmtId="0" fontId="1" fillId="0" borderId="51" xfId="0" applyFont="1" applyBorder="1" applyAlignment="1">
      <alignment wrapText="1"/>
    </xf>
    <xf numFmtId="0" fontId="1" fillId="0" borderId="54" xfId="0" applyFont="1" applyBorder="1" applyAlignment="1">
      <alignment wrapText="1"/>
    </xf>
  </cellXfs>
  <cellStyles count="3">
    <cellStyle name="Monétaire" xfId="2" builtinId="4"/>
    <cellStyle name="Normal" xfId="0" builtinId="0"/>
    <cellStyle name="Pourcentage" xfId="1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27"/>
  <sheetViews>
    <sheetView tabSelected="1" topLeftCell="A12" workbookViewId="0">
      <selection activeCell="A25" sqref="A25:D27"/>
    </sheetView>
  </sheetViews>
  <sheetFormatPr baseColWidth="10" defaultColWidth="11.44140625" defaultRowHeight="14.4" x14ac:dyDescent="0.3"/>
  <cols>
    <col min="1" max="1" width="28.6640625" customWidth="1"/>
    <col min="2" max="2" width="16.109375" customWidth="1"/>
    <col min="3" max="3" width="10.33203125" bestFit="1" customWidth="1"/>
    <col min="4" max="4" width="15" customWidth="1"/>
    <col min="5" max="9" width="8.44140625" customWidth="1"/>
    <col min="10" max="10" width="8.33203125" customWidth="1"/>
    <col min="11" max="11" width="8.44140625" customWidth="1"/>
    <col min="12" max="12" width="9.5546875" customWidth="1"/>
    <col min="13" max="13" width="10.88671875" customWidth="1"/>
    <col min="14" max="14" width="7.6640625" customWidth="1"/>
    <col min="15" max="15" width="9.109375" customWidth="1"/>
    <col min="16" max="16" width="7.6640625" customWidth="1"/>
    <col min="17" max="17" width="9.33203125" customWidth="1"/>
    <col min="18" max="18" width="7.6640625" customWidth="1"/>
    <col min="19" max="19" width="9.44140625" customWidth="1"/>
    <col min="20" max="20" width="7.6640625" customWidth="1"/>
    <col min="21" max="21" width="9.109375" customWidth="1"/>
    <col min="22" max="22" width="7.6640625" customWidth="1"/>
    <col min="23" max="23" width="9" customWidth="1"/>
    <col min="24" max="24" width="7.6640625" customWidth="1"/>
    <col min="25" max="25" width="9" customWidth="1"/>
    <col min="26" max="30" width="7.6640625" customWidth="1"/>
    <col min="31" max="34" width="11.44140625" style="16" customWidth="1"/>
    <col min="35" max="35" width="10" style="16" customWidth="1"/>
    <col min="36" max="39" width="11.44140625" style="16" customWidth="1"/>
  </cols>
  <sheetData>
    <row r="1" spans="1:39" ht="15.75" customHeight="1" x14ac:dyDescent="0.3">
      <c r="A1" s="113" t="s">
        <v>0</v>
      </c>
      <c r="B1" s="114"/>
      <c r="C1" s="114"/>
      <c r="D1" s="114"/>
      <c r="E1" s="114"/>
      <c r="F1" s="114"/>
      <c r="G1" s="114"/>
      <c r="H1" s="114"/>
      <c r="I1" s="114"/>
      <c r="J1" s="114"/>
      <c r="K1" s="114"/>
      <c r="L1" s="114"/>
      <c r="M1" s="114"/>
      <c r="N1" s="114"/>
      <c r="O1" s="114"/>
      <c r="P1" s="114"/>
      <c r="Q1" s="114"/>
      <c r="R1" s="114"/>
      <c r="S1" s="114"/>
      <c r="T1" s="114"/>
      <c r="U1" s="114"/>
      <c r="V1" s="114"/>
      <c r="W1" s="114"/>
      <c r="X1" s="114"/>
      <c r="Y1" s="114"/>
      <c r="Z1" s="114"/>
      <c r="AA1" s="114"/>
      <c r="AB1" s="114"/>
      <c r="AC1" s="114"/>
      <c r="AD1" s="114"/>
      <c r="AE1" s="114"/>
      <c r="AF1" s="114"/>
      <c r="AG1" s="114"/>
      <c r="AH1" s="114"/>
      <c r="AI1" s="114"/>
      <c r="AJ1" s="114"/>
      <c r="AK1" s="114"/>
      <c r="AL1" s="114"/>
      <c r="AM1" s="115"/>
    </row>
    <row r="2" spans="1:39" x14ac:dyDescent="0.3">
      <c r="D2" s="16"/>
      <c r="F2" s="16"/>
      <c r="H2" s="16"/>
      <c r="I2" s="16"/>
      <c r="Q2" s="17"/>
    </row>
    <row r="3" spans="1:39" x14ac:dyDescent="0.3">
      <c r="A3" s="116" t="s">
        <v>1</v>
      </c>
      <c r="B3" s="117"/>
      <c r="C3" s="117"/>
      <c r="D3" s="117"/>
      <c r="E3" s="117"/>
      <c r="F3" s="117"/>
      <c r="G3" s="117"/>
      <c r="H3" s="117"/>
      <c r="I3" s="117"/>
      <c r="J3" s="117"/>
      <c r="K3" s="117"/>
      <c r="L3" s="117"/>
      <c r="M3" s="117"/>
      <c r="N3" s="117"/>
      <c r="O3" s="117"/>
      <c r="P3" s="117"/>
      <c r="Q3" s="117"/>
      <c r="R3" s="117"/>
      <c r="S3" s="117"/>
      <c r="T3" s="117"/>
      <c r="U3" s="117"/>
      <c r="V3" s="117"/>
      <c r="W3" s="117"/>
      <c r="X3" s="117"/>
      <c r="Y3" s="117"/>
      <c r="Z3" s="117"/>
      <c r="AA3" s="117"/>
      <c r="AB3" s="117"/>
      <c r="AC3" s="117"/>
      <c r="AD3" s="117"/>
      <c r="AE3" s="117"/>
      <c r="AF3" s="117"/>
      <c r="AG3" s="117"/>
      <c r="AH3" s="117"/>
      <c r="AI3" s="117"/>
      <c r="AJ3" s="117"/>
      <c r="AK3" s="117"/>
      <c r="AL3" s="117"/>
      <c r="AM3" s="118"/>
    </row>
    <row r="4" spans="1:39" x14ac:dyDescent="0.3">
      <c r="A4" s="31"/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31"/>
      <c r="V4" s="31"/>
      <c r="W4" s="31"/>
      <c r="X4" s="31"/>
      <c r="Y4" s="31"/>
      <c r="Z4" s="31"/>
      <c r="AA4" s="31"/>
      <c r="AB4" s="31"/>
      <c r="AC4" s="31"/>
      <c r="AD4" s="31"/>
      <c r="AE4" s="31"/>
      <c r="AF4" s="31"/>
      <c r="AG4" s="31"/>
      <c r="AH4" s="31"/>
      <c r="AI4" s="31"/>
      <c r="AJ4" s="31"/>
      <c r="AK4" s="31"/>
      <c r="AL4" s="31"/>
      <c r="AM4" s="31"/>
    </row>
    <row r="5" spans="1:39" x14ac:dyDescent="0.3">
      <c r="A5" s="27" t="s">
        <v>2</v>
      </c>
      <c r="B5" s="121"/>
      <c r="C5" s="121"/>
      <c r="D5" s="121"/>
      <c r="E5" s="121"/>
      <c r="F5" s="121"/>
      <c r="G5" s="121"/>
      <c r="H5" s="31"/>
      <c r="I5" s="31"/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  <c r="AH5" s="31"/>
      <c r="AI5" s="31"/>
      <c r="AJ5" s="31"/>
      <c r="AK5" s="31"/>
      <c r="AL5" s="31"/>
      <c r="AM5" s="31"/>
    </row>
    <row r="6" spans="1:39" x14ac:dyDescent="0.3">
      <c r="A6" s="27" t="s">
        <v>3</v>
      </c>
      <c r="B6" s="121"/>
      <c r="C6" s="121"/>
      <c r="D6" s="121"/>
      <c r="E6" s="121"/>
      <c r="F6" s="121"/>
      <c r="G6" s="121"/>
      <c r="H6" s="31"/>
      <c r="I6" s="31"/>
      <c r="J6" s="31"/>
      <c r="K6" s="31"/>
      <c r="L6" s="31"/>
      <c r="M6" s="31"/>
      <c r="N6" s="31"/>
      <c r="O6" s="31"/>
      <c r="P6" s="31"/>
      <c r="Q6" s="31"/>
      <c r="R6" s="31"/>
      <c r="S6" s="31"/>
      <c r="T6" s="31"/>
      <c r="U6" s="31"/>
      <c r="V6" s="31"/>
      <c r="W6" s="31"/>
      <c r="X6" s="31"/>
      <c r="Y6" s="31"/>
      <c r="Z6" s="31"/>
      <c r="AA6" s="31"/>
      <c r="AB6" s="31"/>
      <c r="AC6" s="31"/>
      <c r="AD6" s="31"/>
      <c r="AE6" s="31"/>
      <c r="AF6" s="31"/>
      <c r="AG6" s="31"/>
      <c r="AH6" s="31"/>
      <c r="AI6" s="31"/>
      <c r="AJ6" s="31"/>
      <c r="AK6" s="31"/>
      <c r="AL6" s="31"/>
      <c r="AM6" s="31"/>
    </row>
    <row r="7" spans="1:39" x14ac:dyDescent="0.3">
      <c r="A7" s="27" t="s">
        <v>4</v>
      </c>
      <c r="B7" s="121"/>
      <c r="C7" s="121"/>
      <c r="D7" s="121"/>
      <c r="E7" s="121"/>
      <c r="F7" s="121"/>
      <c r="G7" s="12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31"/>
      <c r="W7" s="31"/>
      <c r="X7" s="31"/>
      <c r="Y7" s="31"/>
      <c r="Z7" s="31"/>
      <c r="AA7" s="31"/>
      <c r="AB7" s="31"/>
      <c r="AC7" s="31"/>
      <c r="AD7" s="31"/>
      <c r="AE7" s="31"/>
      <c r="AF7" s="31"/>
      <c r="AG7" s="31"/>
      <c r="AH7" s="31"/>
      <c r="AI7" s="31"/>
      <c r="AJ7" s="31"/>
      <c r="AK7" s="31"/>
      <c r="AL7" s="31"/>
      <c r="AM7" s="31"/>
    </row>
    <row r="8" spans="1:39" x14ac:dyDescent="0.3">
      <c r="A8" s="27" t="s">
        <v>5</v>
      </c>
      <c r="B8" s="121"/>
      <c r="C8" s="121"/>
      <c r="D8" s="121"/>
      <c r="E8" s="121"/>
      <c r="F8" s="121"/>
      <c r="G8" s="12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  <c r="AF8" s="31"/>
      <c r="AG8" s="31"/>
      <c r="AH8" s="31"/>
      <c r="AI8" s="31"/>
      <c r="AJ8" s="31"/>
      <c r="AK8" s="31"/>
      <c r="AL8" s="31"/>
      <c r="AM8" s="31"/>
    </row>
    <row r="9" spans="1:39" ht="15" thickBot="1" x14ac:dyDescent="0.35"/>
    <row r="10" spans="1:39" s="1" customFormat="1" ht="15" thickBot="1" x14ac:dyDescent="0.35">
      <c r="A10" s="107" t="s">
        <v>6</v>
      </c>
      <c r="B10" s="122"/>
      <c r="C10" s="122"/>
      <c r="D10" s="123"/>
      <c r="E10" s="107" t="s">
        <v>7</v>
      </c>
      <c r="F10" s="122"/>
      <c r="G10" s="122"/>
      <c r="H10" s="122"/>
      <c r="I10" s="122"/>
      <c r="J10" s="123"/>
      <c r="K10" s="129" t="s">
        <v>8</v>
      </c>
      <c r="L10" s="130"/>
      <c r="M10" s="129" t="s">
        <v>9</v>
      </c>
      <c r="N10" s="130"/>
      <c r="O10" s="124" t="s">
        <v>10</v>
      </c>
      <c r="P10" s="125"/>
      <c r="Q10" s="126"/>
      <c r="R10" s="127"/>
      <c r="S10" s="127"/>
      <c r="T10" s="128"/>
      <c r="U10" s="107" t="s">
        <v>11</v>
      </c>
      <c r="V10" s="123"/>
      <c r="W10" s="107" t="s">
        <v>12</v>
      </c>
      <c r="X10" s="122"/>
      <c r="Y10" s="107" t="s">
        <v>13</v>
      </c>
      <c r="Z10" s="123"/>
      <c r="AA10" s="107" t="s">
        <v>50</v>
      </c>
      <c r="AB10" s="122"/>
      <c r="AC10" s="122"/>
      <c r="AD10" s="123"/>
      <c r="AE10" s="134" t="s">
        <v>14</v>
      </c>
      <c r="AF10" s="135"/>
      <c r="AG10" s="135"/>
      <c r="AH10" s="136"/>
      <c r="AI10" s="140" t="s">
        <v>15</v>
      </c>
      <c r="AJ10" s="141"/>
      <c r="AK10" s="141"/>
      <c r="AL10" s="119"/>
      <c r="AM10" s="119" t="s">
        <v>16</v>
      </c>
    </row>
    <row r="11" spans="1:39" s="2" customFormat="1" ht="31.5" customHeight="1" thickBot="1" x14ac:dyDescent="0.35">
      <c r="A11" s="107" t="s">
        <v>17</v>
      </c>
      <c r="B11" s="108"/>
      <c r="C11" s="108"/>
      <c r="D11" s="109"/>
      <c r="E11" s="110" t="s">
        <v>18</v>
      </c>
      <c r="F11" s="146"/>
      <c r="G11" s="110" t="s">
        <v>19</v>
      </c>
      <c r="H11" s="131"/>
      <c r="I11" s="149" t="s">
        <v>20</v>
      </c>
      <c r="J11" s="150"/>
      <c r="K11" s="110" t="s">
        <v>21</v>
      </c>
      <c r="L11" s="109"/>
      <c r="M11" s="108" t="s">
        <v>22</v>
      </c>
      <c r="N11" s="108"/>
      <c r="O11" s="110" t="s">
        <v>23</v>
      </c>
      <c r="P11" s="109"/>
      <c r="Q11" s="110" t="s">
        <v>24</v>
      </c>
      <c r="R11" s="109"/>
      <c r="S11" s="110" t="s">
        <v>25</v>
      </c>
      <c r="T11" s="109"/>
      <c r="U11" s="144" t="s">
        <v>26</v>
      </c>
      <c r="V11" s="145"/>
      <c r="W11" s="110" t="s">
        <v>27</v>
      </c>
      <c r="X11" s="109"/>
      <c r="Y11" s="110" t="s">
        <v>23</v>
      </c>
      <c r="Z11" s="109"/>
      <c r="AA11" s="107" t="s">
        <v>51</v>
      </c>
      <c r="AB11" s="123"/>
      <c r="AC11" s="147" t="s">
        <v>52</v>
      </c>
      <c r="AD11" s="148"/>
      <c r="AE11" s="137"/>
      <c r="AF11" s="138"/>
      <c r="AG11" s="138"/>
      <c r="AH11" s="139"/>
      <c r="AI11" s="142"/>
      <c r="AJ11" s="143"/>
      <c r="AK11" s="143"/>
      <c r="AL11" s="120"/>
      <c r="AM11" s="120"/>
    </row>
    <row r="12" spans="1:39" s="3" customFormat="1" ht="43.8" thickBot="1" x14ac:dyDescent="0.35">
      <c r="A12" s="56" t="s">
        <v>28</v>
      </c>
      <c r="B12" s="49" t="s">
        <v>29</v>
      </c>
      <c r="C12" s="46" t="s">
        <v>30</v>
      </c>
      <c r="D12" s="48" t="s">
        <v>31</v>
      </c>
      <c r="E12" s="41" t="s">
        <v>32</v>
      </c>
      <c r="F12" s="43" t="s">
        <v>33</v>
      </c>
      <c r="G12" s="47" t="s">
        <v>32</v>
      </c>
      <c r="H12" s="42" t="s">
        <v>33</v>
      </c>
      <c r="I12" s="41" t="s">
        <v>32</v>
      </c>
      <c r="J12" s="43" t="s">
        <v>33</v>
      </c>
      <c r="K12" s="47" t="s">
        <v>32</v>
      </c>
      <c r="L12" s="42" t="s">
        <v>33</v>
      </c>
      <c r="M12" s="41" t="s">
        <v>32</v>
      </c>
      <c r="N12" s="43" t="s">
        <v>33</v>
      </c>
      <c r="O12" s="47" t="s">
        <v>32</v>
      </c>
      <c r="P12" s="42" t="s">
        <v>33</v>
      </c>
      <c r="Q12" s="47" t="s">
        <v>32</v>
      </c>
      <c r="R12" s="42" t="s">
        <v>33</v>
      </c>
      <c r="S12" s="47" t="s">
        <v>32</v>
      </c>
      <c r="T12" s="42" t="s">
        <v>33</v>
      </c>
      <c r="U12" s="47" t="s">
        <v>32</v>
      </c>
      <c r="V12" s="42" t="s">
        <v>33</v>
      </c>
      <c r="W12" s="47" t="s">
        <v>32</v>
      </c>
      <c r="X12" s="42" t="s">
        <v>33</v>
      </c>
      <c r="Y12" s="47" t="s">
        <v>32</v>
      </c>
      <c r="Z12" s="42" t="s">
        <v>33</v>
      </c>
      <c r="AA12" s="47" t="s">
        <v>32</v>
      </c>
      <c r="AB12" s="42" t="s">
        <v>33</v>
      </c>
      <c r="AC12" s="47" t="s">
        <v>32</v>
      </c>
      <c r="AD12" s="42" t="s">
        <v>33</v>
      </c>
      <c r="AE12" s="59" t="s">
        <v>34</v>
      </c>
      <c r="AF12" s="57" t="s">
        <v>35</v>
      </c>
      <c r="AG12" s="57" t="s">
        <v>36</v>
      </c>
      <c r="AH12" s="58" t="s">
        <v>37</v>
      </c>
      <c r="AI12" s="59" t="s">
        <v>38</v>
      </c>
      <c r="AJ12" s="57" t="s">
        <v>35</v>
      </c>
      <c r="AK12" s="57" t="s">
        <v>36</v>
      </c>
      <c r="AL12" s="58" t="s">
        <v>37</v>
      </c>
      <c r="AM12" s="120"/>
    </row>
    <row r="13" spans="1:39" s="1" customFormat="1" ht="15" thickBot="1" x14ac:dyDescent="0.35">
      <c r="A13" s="13" t="s">
        <v>39</v>
      </c>
      <c r="B13" s="13" t="s">
        <v>40</v>
      </c>
      <c r="C13" s="14">
        <f t="shared" ref="C13:C20" si="0">SUM(G13+E13+I13+K13+M13+Q13+S13+O13+U13+W13+Y13+AA13+AC13)</f>
        <v>30</v>
      </c>
      <c r="D13" s="73">
        <f t="shared" ref="D13:D20" si="1">SUM(H13+F13+J13+L13+R13+T13+P13+V13+X13+N13+Z13+AB13+AD13)</f>
        <v>118</v>
      </c>
      <c r="E13" s="87">
        <v>6</v>
      </c>
      <c r="F13" s="88">
        <v>3</v>
      </c>
      <c r="G13" s="89"/>
      <c r="H13" s="90"/>
      <c r="I13" s="87"/>
      <c r="J13" s="88"/>
      <c r="K13" s="89"/>
      <c r="L13" s="90"/>
      <c r="M13" s="87"/>
      <c r="N13" s="88"/>
      <c r="O13" s="89">
        <v>4</v>
      </c>
      <c r="P13" s="90">
        <v>2</v>
      </c>
      <c r="Q13" s="89">
        <v>7</v>
      </c>
      <c r="R13" s="90">
        <v>55</v>
      </c>
      <c r="S13" s="89">
        <v>6</v>
      </c>
      <c r="T13" s="90">
        <v>52</v>
      </c>
      <c r="U13" s="89">
        <v>2</v>
      </c>
      <c r="V13" s="90">
        <v>2</v>
      </c>
      <c r="W13" s="89"/>
      <c r="X13" s="90"/>
      <c r="Y13" s="89">
        <v>5</v>
      </c>
      <c r="Z13" s="90">
        <v>4</v>
      </c>
      <c r="AA13" s="89"/>
      <c r="AB13" s="90"/>
      <c r="AC13" s="89"/>
      <c r="AD13" s="90"/>
      <c r="AE13" s="91"/>
      <c r="AF13" s="92">
        <f t="shared" ref="AF13:AF20" si="2">AE13*C13*12</f>
        <v>0</v>
      </c>
      <c r="AG13" s="93"/>
      <c r="AH13" s="94">
        <f t="shared" ref="AH13:AH20" si="3">AF13*(1+AG13)</f>
        <v>0</v>
      </c>
      <c r="AI13" s="91"/>
      <c r="AJ13" s="92">
        <f t="shared" ref="AJ13:AJ20" si="4">AI13*D13</f>
        <v>0</v>
      </c>
      <c r="AK13" s="95"/>
      <c r="AL13" s="96">
        <f t="shared" ref="AL13:AL20" si="5">AJ13*(1+AK13)</f>
        <v>0</v>
      </c>
      <c r="AM13" s="96">
        <f t="shared" ref="AM13:AM19" si="6">AL13+AH13</f>
        <v>0</v>
      </c>
    </row>
    <row r="14" spans="1:39" s="1" customFormat="1" ht="15" thickBot="1" x14ac:dyDescent="0.35">
      <c r="A14" s="15" t="s">
        <v>41</v>
      </c>
      <c r="B14" s="13" t="s">
        <v>42</v>
      </c>
      <c r="C14" s="14">
        <f t="shared" si="0"/>
        <v>6</v>
      </c>
      <c r="D14" s="73">
        <f t="shared" si="1"/>
        <v>5</v>
      </c>
      <c r="E14" s="87">
        <v>1</v>
      </c>
      <c r="F14" s="88">
        <v>1</v>
      </c>
      <c r="G14" s="89"/>
      <c r="H14" s="90"/>
      <c r="I14" s="87"/>
      <c r="J14" s="88"/>
      <c r="K14" s="89"/>
      <c r="L14" s="90"/>
      <c r="M14" s="87"/>
      <c r="N14" s="88"/>
      <c r="O14" s="89">
        <v>3</v>
      </c>
      <c r="P14" s="90">
        <v>2</v>
      </c>
      <c r="Q14" s="89"/>
      <c r="R14" s="90"/>
      <c r="S14" s="89"/>
      <c r="T14" s="90"/>
      <c r="U14" s="89"/>
      <c r="V14" s="90"/>
      <c r="W14" s="89"/>
      <c r="X14" s="90"/>
      <c r="Y14" s="89"/>
      <c r="Z14" s="90"/>
      <c r="AA14" s="89">
        <v>2</v>
      </c>
      <c r="AB14" s="90">
        <v>2</v>
      </c>
      <c r="AC14" s="89"/>
      <c r="AD14" s="90"/>
      <c r="AE14" s="91"/>
      <c r="AF14" s="92">
        <f t="shared" si="2"/>
        <v>0</v>
      </c>
      <c r="AG14" s="93"/>
      <c r="AH14" s="94">
        <f t="shared" si="3"/>
        <v>0</v>
      </c>
      <c r="AI14" s="91"/>
      <c r="AJ14" s="92">
        <f t="shared" si="4"/>
        <v>0</v>
      </c>
      <c r="AK14" s="95"/>
      <c r="AL14" s="94">
        <f t="shared" si="5"/>
        <v>0</v>
      </c>
      <c r="AM14" s="96">
        <f t="shared" si="6"/>
        <v>0</v>
      </c>
    </row>
    <row r="15" spans="1:39" s="1" customFormat="1" ht="15" thickBot="1" x14ac:dyDescent="0.35">
      <c r="A15" s="85" t="s">
        <v>43</v>
      </c>
      <c r="B15" s="86" t="s">
        <v>42</v>
      </c>
      <c r="C15" s="9">
        <f t="shared" si="0"/>
        <v>70</v>
      </c>
      <c r="D15" s="72">
        <f t="shared" si="1"/>
        <v>655</v>
      </c>
      <c r="E15" s="97">
        <v>7</v>
      </c>
      <c r="F15" s="98">
        <v>50</v>
      </c>
      <c r="G15" s="99"/>
      <c r="H15" s="100"/>
      <c r="I15" s="97"/>
      <c r="J15" s="98"/>
      <c r="K15" s="99"/>
      <c r="L15" s="100"/>
      <c r="M15" s="97"/>
      <c r="N15" s="98"/>
      <c r="O15" s="99">
        <v>48</v>
      </c>
      <c r="P15" s="100">
        <v>470</v>
      </c>
      <c r="Q15" s="99"/>
      <c r="R15" s="100"/>
      <c r="S15" s="99"/>
      <c r="T15" s="100"/>
      <c r="U15" s="99"/>
      <c r="V15" s="100"/>
      <c r="W15" s="99"/>
      <c r="X15" s="100"/>
      <c r="Y15" s="99"/>
      <c r="Z15" s="100"/>
      <c r="AA15" s="99">
        <v>6</v>
      </c>
      <c r="AB15" s="100">
        <v>80</v>
      </c>
      <c r="AC15" s="99">
        <v>9</v>
      </c>
      <c r="AD15" s="100">
        <v>55</v>
      </c>
      <c r="AE15" s="101"/>
      <c r="AF15" s="102">
        <f t="shared" si="2"/>
        <v>0</v>
      </c>
      <c r="AG15" s="103"/>
      <c r="AH15" s="104">
        <f t="shared" si="3"/>
        <v>0</v>
      </c>
      <c r="AI15" s="101"/>
      <c r="AJ15" s="102">
        <f t="shared" si="4"/>
        <v>0</v>
      </c>
      <c r="AK15" s="105"/>
      <c r="AL15" s="106">
        <f t="shared" si="5"/>
        <v>0</v>
      </c>
      <c r="AM15" s="106">
        <f t="shared" si="6"/>
        <v>0</v>
      </c>
    </row>
    <row r="16" spans="1:39" s="1" customFormat="1" ht="15" thickBot="1" x14ac:dyDescent="0.35">
      <c r="A16" s="84" t="s">
        <v>44</v>
      </c>
      <c r="B16" s="65" t="s">
        <v>45</v>
      </c>
      <c r="C16" s="66">
        <f t="shared" si="0"/>
        <v>162</v>
      </c>
      <c r="D16" s="67">
        <f t="shared" si="1"/>
        <v>837</v>
      </c>
      <c r="E16" s="54">
        <v>15</v>
      </c>
      <c r="F16" s="55">
        <v>70</v>
      </c>
      <c r="G16" s="12">
        <v>3</v>
      </c>
      <c r="H16" s="5">
        <v>6</v>
      </c>
      <c r="I16" s="54">
        <v>3</v>
      </c>
      <c r="J16" s="55">
        <v>6</v>
      </c>
      <c r="K16" s="12">
        <v>4</v>
      </c>
      <c r="L16" s="5">
        <v>8</v>
      </c>
      <c r="M16" s="54">
        <v>2</v>
      </c>
      <c r="N16" s="55">
        <v>4</v>
      </c>
      <c r="O16" s="12">
        <v>54</v>
      </c>
      <c r="P16" s="5">
        <v>370</v>
      </c>
      <c r="Q16" s="12">
        <v>10</v>
      </c>
      <c r="R16" s="5">
        <v>32</v>
      </c>
      <c r="S16" s="12">
        <v>11</v>
      </c>
      <c r="T16" s="5">
        <v>35</v>
      </c>
      <c r="U16" s="12">
        <v>12</v>
      </c>
      <c r="V16" s="5">
        <v>53</v>
      </c>
      <c r="W16" s="12">
        <v>4</v>
      </c>
      <c r="X16" s="5">
        <v>3</v>
      </c>
      <c r="Y16" s="12">
        <v>5</v>
      </c>
      <c r="Z16" s="5">
        <v>15</v>
      </c>
      <c r="AA16" s="12">
        <v>30</v>
      </c>
      <c r="AB16" s="5">
        <v>180</v>
      </c>
      <c r="AC16" s="12">
        <v>9</v>
      </c>
      <c r="AD16" s="5">
        <v>55</v>
      </c>
      <c r="AE16" s="32"/>
      <c r="AF16" s="33">
        <f t="shared" si="2"/>
        <v>0</v>
      </c>
      <c r="AG16" s="81"/>
      <c r="AH16" s="34">
        <f t="shared" si="3"/>
        <v>0</v>
      </c>
      <c r="AI16" s="32"/>
      <c r="AJ16" s="33">
        <f t="shared" si="4"/>
        <v>0</v>
      </c>
      <c r="AK16" s="76"/>
      <c r="AL16" s="35">
        <f t="shared" si="5"/>
        <v>0</v>
      </c>
      <c r="AM16" s="35">
        <f t="shared" si="6"/>
        <v>0</v>
      </c>
    </row>
    <row r="17" spans="1:39" s="1" customFormat="1" x14ac:dyDescent="0.3">
      <c r="A17" s="110" t="s">
        <v>46</v>
      </c>
      <c r="B17" s="65" t="s">
        <v>40</v>
      </c>
      <c r="C17" s="66">
        <f t="shared" si="0"/>
        <v>92</v>
      </c>
      <c r="D17" s="67">
        <f t="shared" si="1"/>
        <v>497</v>
      </c>
      <c r="E17" s="68">
        <v>8</v>
      </c>
      <c r="F17" s="69">
        <v>4</v>
      </c>
      <c r="G17" s="10"/>
      <c r="H17" s="11"/>
      <c r="I17" s="68"/>
      <c r="J17" s="69"/>
      <c r="K17" s="10">
        <v>17</v>
      </c>
      <c r="L17" s="11">
        <v>70</v>
      </c>
      <c r="M17" s="68">
        <v>27</v>
      </c>
      <c r="N17" s="69">
        <v>300</v>
      </c>
      <c r="O17" s="10">
        <v>6</v>
      </c>
      <c r="P17" s="11">
        <v>4</v>
      </c>
      <c r="Q17" s="10"/>
      <c r="R17" s="11"/>
      <c r="S17" s="10">
        <v>16</v>
      </c>
      <c r="T17" s="11">
        <v>86</v>
      </c>
      <c r="U17" s="10">
        <v>3</v>
      </c>
      <c r="V17" s="11">
        <v>1</v>
      </c>
      <c r="W17" s="10"/>
      <c r="X17" s="11"/>
      <c r="Y17" s="10">
        <v>8</v>
      </c>
      <c r="Z17" s="11">
        <v>30</v>
      </c>
      <c r="AA17" s="10">
        <v>3</v>
      </c>
      <c r="AB17" s="11">
        <v>1</v>
      </c>
      <c r="AC17" s="10">
        <v>4</v>
      </c>
      <c r="AD17" s="11">
        <v>1</v>
      </c>
      <c r="AE17" s="18"/>
      <c r="AF17" s="19">
        <f t="shared" si="2"/>
        <v>0</v>
      </c>
      <c r="AG17" s="79"/>
      <c r="AH17" s="20">
        <f t="shared" si="3"/>
        <v>0</v>
      </c>
      <c r="AI17" s="18"/>
      <c r="AJ17" s="19">
        <f t="shared" si="4"/>
        <v>0</v>
      </c>
      <c r="AK17" s="74"/>
      <c r="AL17" s="28">
        <f t="shared" si="5"/>
        <v>0</v>
      </c>
      <c r="AM17" s="28">
        <f t="shared" si="6"/>
        <v>0</v>
      </c>
    </row>
    <row r="18" spans="1:39" s="1" customFormat="1" x14ac:dyDescent="0.3">
      <c r="A18" s="111"/>
      <c r="B18" s="50" t="s">
        <v>47</v>
      </c>
      <c r="C18" s="52">
        <f t="shared" si="0"/>
        <v>73</v>
      </c>
      <c r="D18" s="53">
        <f t="shared" si="1"/>
        <v>111</v>
      </c>
      <c r="E18" s="45">
        <v>7</v>
      </c>
      <c r="F18" s="44">
        <v>32</v>
      </c>
      <c r="G18" s="4">
        <v>8</v>
      </c>
      <c r="H18" s="6">
        <v>8</v>
      </c>
      <c r="I18" s="45">
        <v>8</v>
      </c>
      <c r="J18" s="44">
        <v>8</v>
      </c>
      <c r="K18" s="4"/>
      <c r="L18" s="6"/>
      <c r="M18" s="45">
        <v>5</v>
      </c>
      <c r="N18" s="44">
        <v>5</v>
      </c>
      <c r="O18" s="4">
        <v>24</v>
      </c>
      <c r="P18" s="6">
        <v>40</v>
      </c>
      <c r="Q18" s="4"/>
      <c r="R18" s="6"/>
      <c r="S18" s="4"/>
      <c r="T18" s="6"/>
      <c r="U18" s="4">
        <v>5</v>
      </c>
      <c r="V18" s="6">
        <v>1</v>
      </c>
      <c r="W18" s="4"/>
      <c r="X18" s="6"/>
      <c r="Y18" s="4">
        <v>11</v>
      </c>
      <c r="Z18" s="6">
        <v>12</v>
      </c>
      <c r="AA18" s="4">
        <v>4</v>
      </c>
      <c r="AB18" s="6">
        <v>4</v>
      </c>
      <c r="AC18" s="4">
        <v>1</v>
      </c>
      <c r="AD18" s="6">
        <v>1</v>
      </c>
      <c r="AE18" s="21"/>
      <c r="AF18" s="22">
        <f t="shared" si="2"/>
        <v>0</v>
      </c>
      <c r="AG18" s="83"/>
      <c r="AH18" s="23">
        <f t="shared" si="3"/>
        <v>0</v>
      </c>
      <c r="AI18" s="21"/>
      <c r="AJ18" s="22">
        <f t="shared" si="4"/>
        <v>0</v>
      </c>
      <c r="AK18" s="78"/>
      <c r="AL18" s="29">
        <f t="shared" si="5"/>
        <v>0</v>
      </c>
      <c r="AM18" s="29">
        <f t="shared" si="6"/>
        <v>0</v>
      </c>
    </row>
    <row r="19" spans="1:39" s="1" customFormat="1" x14ac:dyDescent="0.3">
      <c r="A19" s="111"/>
      <c r="B19" s="50" t="s">
        <v>45</v>
      </c>
      <c r="C19" s="52">
        <f t="shared" si="0"/>
        <v>569</v>
      </c>
      <c r="D19" s="53">
        <f t="shared" si="1"/>
        <v>3165</v>
      </c>
      <c r="E19" s="45">
        <v>55</v>
      </c>
      <c r="F19" s="44">
        <v>550</v>
      </c>
      <c r="G19" s="4">
        <v>14</v>
      </c>
      <c r="H19" s="6">
        <v>14</v>
      </c>
      <c r="I19" s="45">
        <v>11</v>
      </c>
      <c r="J19" s="44">
        <v>11</v>
      </c>
      <c r="K19" s="4">
        <v>6</v>
      </c>
      <c r="L19" s="6">
        <v>6</v>
      </c>
      <c r="M19" s="45">
        <v>4</v>
      </c>
      <c r="N19" s="44">
        <v>4</v>
      </c>
      <c r="O19" s="4">
        <v>282</v>
      </c>
      <c r="P19" s="6">
        <v>2000</v>
      </c>
      <c r="Q19" s="4">
        <v>23</v>
      </c>
      <c r="R19" s="6">
        <v>55</v>
      </c>
      <c r="S19" s="4">
        <v>42</v>
      </c>
      <c r="T19" s="6">
        <v>115</v>
      </c>
      <c r="U19" s="4">
        <v>42</v>
      </c>
      <c r="V19" s="6">
        <v>212</v>
      </c>
      <c r="W19" s="4">
        <v>15</v>
      </c>
      <c r="X19" s="6">
        <v>13</v>
      </c>
      <c r="Y19" s="4">
        <v>32</v>
      </c>
      <c r="Z19" s="6">
        <v>30</v>
      </c>
      <c r="AA19" s="4">
        <v>30</v>
      </c>
      <c r="AB19" s="6">
        <v>120</v>
      </c>
      <c r="AC19" s="4">
        <v>13</v>
      </c>
      <c r="AD19" s="6">
        <v>35</v>
      </c>
      <c r="AE19" s="36"/>
      <c r="AF19" s="37">
        <f t="shared" si="2"/>
        <v>0</v>
      </c>
      <c r="AG19" s="82"/>
      <c r="AH19" s="38">
        <f t="shared" si="3"/>
        <v>0</v>
      </c>
      <c r="AI19" s="36"/>
      <c r="AJ19" s="37">
        <f t="shared" si="4"/>
        <v>0</v>
      </c>
      <c r="AK19" s="77"/>
      <c r="AL19" s="39">
        <f t="shared" si="5"/>
        <v>0</v>
      </c>
      <c r="AM19" s="29">
        <f t="shared" si="6"/>
        <v>0</v>
      </c>
    </row>
    <row r="20" spans="1:39" s="1" customFormat="1" ht="15" thickBot="1" x14ac:dyDescent="0.35">
      <c r="A20" s="112"/>
      <c r="B20" s="51" t="s">
        <v>48</v>
      </c>
      <c r="C20" s="9">
        <f t="shared" si="0"/>
        <v>28</v>
      </c>
      <c r="D20" s="72">
        <f t="shared" si="1"/>
        <v>45</v>
      </c>
      <c r="E20" s="70"/>
      <c r="F20" s="71"/>
      <c r="G20" s="7">
        <v>2</v>
      </c>
      <c r="H20" s="8">
        <v>2</v>
      </c>
      <c r="I20" s="70"/>
      <c r="J20" s="71"/>
      <c r="K20" s="7"/>
      <c r="L20" s="8"/>
      <c r="M20" s="70"/>
      <c r="N20" s="71"/>
      <c r="O20" s="7"/>
      <c r="P20" s="8"/>
      <c r="Q20" s="7"/>
      <c r="R20" s="8"/>
      <c r="S20" s="7"/>
      <c r="T20" s="8"/>
      <c r="U20" s="7">
        <v>14</v>
      </c>
      <c r="V20" s="8">
        <v>22</v>
      </c>
      <c r="W20" s="7">
        <v>1</v>
      </c>
      <c r="X20" s="8">
        <v>1</v>
      </c>
      <c r="Y20" s="7"/>
      <c r="Z20" s="8"/>
      <c r="AA20" s="7">
        <v>11</v>
      </c>
      <c r="AB20" s="8">
        <v>20</v>
      </c>
      <c r="AC20" s="7"/>
      <c r="AD20" s="8"/>
      <c r="AE20" s="24"/>
      <c r="AF20" s="25">
        <f t="shared" si="2"/>
        <v>0</v>
      </c>
      <c r="AG20" s="80"/>
      <c r="AH20" s="26">
        <f t="shared" si="3"/>
        <v>0</v>
      </c>
      <c r="AI20" s="24"/>
      <c r="AJ20" s="25">
        <f t="shared" si="4"/>
        <v>0</v>
      </c>
      <c r="AK20" s="75"/>
      <c r="AL20" s="30">
        <f t="shared" si="5"/>
        <v>0</v>
      </c>
      <c r="AM20" s="30">
        <f>AL20+AH20</f>
        <v>0</v>
      </c>
    </row>
    <row r="21" spans="1:39" s="17" customFormat="1" ht="15" thickBot="1" x14ac:dyDescent="0.35">
      <c r="AA21" s="31"/>
      <c r="AB21" s="31"/>
      <c r="AC21" s="132" t="s">
        <v>49</v>
      </c>
      <c r="AD21" s="133"/>
      <c r="AE21" s="63"/>
      <c r="AF21" s="60">
        <f>SUM(AF13:AF20)</f>
        <v>0</v>
      </c>
      <c r="AG21" s="61"/>
      <c r="AH21" s="62">
        <f>SUM(AH13:AH20)</f>
        <v>0</v>
      </c>
      <c r="AI21" s="63"/>
      <c r="AJ21" s="60">
        <f>SUM(AJ12:AJ20)</f>
        <v>0</v>
      </c>
      <c r="AK21" s="61"/>
      <c r="AL21" s="62">
        <f>SUM(AL13:AL20)</f>
        <v>0</v>
      </c>
      <c r="AM21" s="64">
        <f>SUM(AM13:AM20)</f>
        <v>0</v>
      </c>
    </row>
    <row r="22" spans="1:39" s="17" customFormat="1" x14ac:dyDescent="0.3">
      <c r="A22" s="151" t="s">
        <v>53</v>
      </c>
      <c r="B22" s="151"/>
      <c r="W22" s="31"/>
      <c r="X22" s="31"/>
      <c r="Y22" s="31"/>
      <c r="Z22" s="31"/>
      <c r="AA22" s="31"/>
      <c r="AB22" s="31"/>
      <c r="AC22" s="31"/>
      <c r="AD22" s="31"/>
      <c r="AE22" s="40"/>
      <c r="AF22" s="40"/>
      <c r="AG22" s="40"/>
      <c r="AH22" s="40"/>
      <c r="AI22" s="40"/>
      <c r="AJ22" s="40"/>
      <c r="AK22" s="40"/>
      <c r="AL22" s="40"/>
      <c r="AM22" s="40"/>
    </row>
    <row r="23" spans="1:39" s="17" customFormat="1" x14ac:dyDescent="0.3">
      <c r="W23" s="31"/>
      <c r="X23" s="31"/>
      <c r="Y23" s="31"/>
      <c r="Z23" s="31"/>
      <c r="AA23" s="31"/>
      <c r="AB23" s="31"/>
      <c r="AC23" s="31"/>
      <c r="AD23" s="31"/>
      <c r="AE23" s="40"/>
      <c r="AF23" s="40"/>
      <c r="AG23" s="40"/>
      <c r="AH23" s="40"/>
      <c r="AI23" s="40"/>
      <c r="AJ23" s="40"/>
      <c r="AK23" s="40"/>
      <c r="AL23" s="40"/>
      <c r="AM23" s="40"/>
    </row>
    <row r="24" spans="1:39" s="17" customFormat="1" ht="15" thickBot="1" x14ac:dyDescent="0.35">
      <c r="W24" s="31"/>
      <c r="X24" s="31"/>
      <c r="Y24" s="31"/>
      <c r="Z24" s="31"/>
      <c r="AA24" s="31"/>
      <c r="AB24" s="31"/>
      <c r="AC24" s="31"/>
      <c r="AD24" s="31"/>
      <c r="AE24" s="40"/>
      <c r="AF24" s="40"/>
      <c r="AG24" s="40"/>
      <c r="AH24" s="40"/>
      <c r="AI24" s="40"/>
      <c r="AJ24" s="40"/>
      <c r="AK24" s="40"/>
      <c r="AL24" s="40"/>
      <c r="AM24" s="40"/>
    </row>
    <row r="25" spans="1:39" s="17" customFormat="1" ht="29.4" thickBot="1" x14ac:dyDescent="0.35">
      <c r="B25" s="154" t="s">
        <v>57</v>
      </c>
      <c r="C25" s="155" t="s">
        <v>55</v>
      </c>
      <c r="D25" s="156" t="s">
        <v>56</v>
      </c>
      <c r="W25" s="31"/>
      <c r="X25" s="31"/>
      <c r="Y25" s="31"/>
      <c r="Z25" s="31"/>
      <c r="AA25" s="31"/>
      <c r="AB25" s="31"/>
      <c r="AC25" s="31"/>
      <c r="AD25" s="31"/>
      <c r="AE25" s="40"/>
      <c r="AF25" s="40"/>
      <c r="AG25" s="40"/>
      <c r="AH25" s="40"/>
      <c r="AI25" s="40"/>
      <c r="AJ25" s="40"/>
      <c r="AK25" s="40"/>
      <c r="AL25" s="40"/>
      <c r="AM25" s="40"/>
    </row>
    <row r="26" spans="1:39" ht="28.8" x14ac:dyDescent="0.3">
      <c r="A26" s="161" t="s">
        <v>54</v>
      </c>
      <c r="B26" s="158"/>
      <c r="C26" s="153"/>
      <c r="D26" s="157">
        <f>B26+C26*B26</f>
        <v>0</v>
      </c>
    </row>
    <row r="27" spans="1:39" ht="29.4" thickBot="1" x14ac:dyDescent="0.35">
      <c r="A27" s="162" t="s">
        <v>58</v>
      </c>
      <c r="B27" s="159"/>
      <c r="C27" s="152"/>
      <c r="D27" s="160">
        <f>B27+C27*B27</f>
        <v>0</v>
      </c>
    </row>
  </sheetData>
  <mergeCells count="34">
    <mergeCell ref="E11:F11"/>
    <mergeCell ref="AA10:AD10"/>
    <mergeCell ref="AA11:AB11"/>
    <mergeCell ref="AC11:AD11"/>
    <mergeCell ref="I11:J11"/>
    <mergeCell ref="K11:L11"/>
    <mergeCell ref="M11:N11"/>
    <mergeCell ref="O11:P11"/>
    <mergeCell ref="Q11:R11"/>
    <mergeCell ref="AC21:AD21"/>
    <mergeCell ref="AE10:AH11"/>
    <mergeCell ref="AI10:AL11"/>
    <mergeCell ref="U11:V11"/>
    <mergeCell ref="W11:X11"/>
    <mergeCell ref="W10:X10"/>
    <mergeCell ref="Y10:Z10"/>
    <mergeCell ref="Y11:Z11"/>
    <mergeCell ref="U10:V10"/>
    <mergeCell ref="A11:D11"/>
    <mergeCell ref="A17:A20"/>
    <mergeCell ref="A1:AM1"/>
    <mergeCell ref="A3:AM3"/>
    <mergeCell ref="AM10:AM12"/>
    <mergeCell ref="S11:T11"/>
    <mergeCell ref="B5:G5"/>
    <mergeCell ref="B6:G6"/>
    <mergeCell ref="B7:G7"/>
    <mergeCell ref="B8:G8"/>
    <mergeCell ref="A10:D10"/>
    <mergeCell ref="O10:T10"/>
    <mergeCell ref="E10:J10"/>
    <mergeCell ref="K10:L10"/>
    <mergeCell ref="M10:N10"/>
    <mergeCell ref="G11:H11"/>
  </mergeCells>
  <pageMargins left="0.25" right="0.25" top="0.75" bottom="0.75" header="0.3" footer="0.3"/>
  <pageSetup paperSize="8" scale="6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BPU lot 2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2006-09-16T00:00:00Z</dcterms:created>
  <dcterms:modified xsi:type="dcterms:W3CDTF">2026-01-21T15:43:26Z</dcterms:modified>
  <cp:category/>
  <cp:contentStatus/>
</cp:coreProperties>
</file>